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19" i="1" l="1"/>
  <c r="S19" i="1"/>
  <c r="S15" i="1"/>
  <c r="T15" i="1" l="1"/>
  <c r="T17" i="1" l="1"/>
  <c r="S11" i="1"/>
  <c r="T11" i="1" s="1"/>
  <c r="S12" i="1"/>
  <c r="T12" i="1" s="1"/>
  <c r="S10" i="1"/>
  <c r="T10" i="1" s="1"/>
  <c r="T18" i="1" l="1"/>
  <c r="S18" i="1"/>
</calcChain>
</file>

<file path=xl/sharedStrings.xml><?xml version="1.0" encoding="utf-8"?>
<sst xmlns="http://schemas.openxmlformats.org/spreadsheetml/2006/main" count="122" uniqueCount="70">
  <si>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</si>
  <si>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</si>
  <si>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</si>
  <si>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</si>
  <si>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</si>
  <si>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</si>
  <si>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</si>
  <si>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</si>
  <si>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</si>
  <si>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</si>
  <si>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</si>
  <si>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</si>
  <si>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</si>
  <si>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</si>
  <si>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</si>
  <si>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</si>
  <si>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</si>
  <si>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</si>
  <si>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</si>
  <si>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</si>
  <si>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</si>
  <si>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</si>
  <si>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</si>
  <si>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</si>
  <si>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</si>
  <si>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</si>
  <si>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</si>
  <si>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73-1-10</t>
  </si>
  <si>
    <t>351110.100.000000</t>
  </si>
  <si>
    <t>Электроэнергия</t>
  </si>
  <si>
    <t>73-1-3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</si>
  <si>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</si>
  <si>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</si>
  <si>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</si>
  <si>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</si>
  <si>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</si>
  <si>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2 Т</t>
  </si>
  <si>
    <t>3 Т</t>
  </si>
  <si>
    <t>Для собственного потребления</t>
  </si>
  <si>
    <t>Электроэнергия ППНГО</t>
  </si>
  <si>
    <t>Электроэнергия ПАУ и ПГПН</t>
  </si>
  <si>
    <t>Электроэнергия экопост№2</t>
  </si>
  <si>
    <t>12.2022</t>
  </si>
  <si>
    <t>С  01.2023 по 12.2023</t>
  </si>
  <si>
    <t>214 Киловатт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</si>
  <si>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</si>
  <si>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</si>
  <si>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</si>
  <si>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</si>
  <si>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</si>
  <si>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Годовой план закупок 2023 года, осуществляемых по Особому порядку</t>
  </si>
  <si>
    <t>итого по услугам</t>
  </si>
  <si>
    <t>4 Т</t>
  </si>
  <si>
    <t>061010.110.000000</t>
  </si>
  <si>
    <t xml:space="preserve"> Нефть сырая</t>
  </si>
  <si>
    <t xml:space="preserve"> малосернистая</t>
  </si>
  <si>
    <t>нефть сырая</t>
  </si>
  <si>
    <t>73-1-4</t>
  </si>
  <si>
    <t>05.2023</t>
  </si>
  <si>
    <t xml:space="preserve">CPT </t>
  </si>
  <si>
    <t>С даты подписания договора по 12.2023</t>
  </si>
  <si>
    <t xml:space="preserve">Предоплата - 100% , Промежуточный платеж - 0% , Окончательный платеж - 0% </t>
  </si>
  <si>
    <t>168 Тонна (метрическая)</t>
  </si>
  <si>
    <t>5 Т</t>
  </si>
  <si>
    <t xml:space="preserve"> 201411.200.000014</t>
  </si>
  <si>
    <t>Пентан</t>
  </si>
  <si>
    <t xml:space="preserve"> жидкость</t>
  </si>
  <si>
    <t>пентан-гесановая фракция</t>
  </si>
  <si>
    <t>EXW</t>
  </si>
  <si>
    <t>Корректировка №1 ГПЗ ОП 2023
приказ 312-п от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</si>
</sst>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0"/>
    <numFmt numFmtId="165" formatCode="_-* #,##0.000\ _₽_-;\-* #,##0.000\ _₽_-;_-* &quot;-&quot;??\ _₽_-;_-@_-"/>
    <numFmt numFmtId="166" formatCode="_-* #,##0.00\ _₽_-;\-* #,##0.00\ _₽_-;_-* &quot;-&quot;??\ _₽_-;_-@_-"/>
    <numFmt numFmtId="167" formatCode="_-* #,##0\ _₽_-;\-* #,##0\ _₽_-;_-* &quot;-&quot;??\ _₽_-;_-@_-"/>
  </numFmts>
  <fonts count="1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/>
    <xf numFmtId="3" fontId="5" fillId="0" borderId="2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0" fillId="0" borderId="0" xfId="0"/>
    <xf numFmtId="0" fontId="0" fillId="0" borderId="0" xfId="0"/>
    <xf numFmtId="0" fontId="2" fillId="0" borderId="4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17" fontId="4" fillId="0" borderId="2" xfId="0" applyNumberFormat="1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left" wrapText="1"/>
    </xf>
    <xf numFmtId="9" fontId="4" fillId="0" borderId="2" xfId="2" applyFont="1" applyFill="1" applyBorder="1" applyAlignment="1">
      <alignment horizontal="center" vertical="top" wrapText="1"/>
    </xf>
    <xf numFmtId="0" fontId="11" fillId="2" borderId="3" xfId="3" applyFont="1" applyFill="1" applyBorder="1" applyAlignment="1">
      <alignment vertical="top" wrapText="1"/>
    </xf>
    <xf numFmtId="165" fontId="11" fillId="2" borderId="3" xfId="1" applyNumberFormat="1" applyFont="1" applyFill="1" applyBorder="1" applyAlignment="1">
      <alignment vertical="top" wrapText="1"/>
    </xf>
    <xf numFmtId="166" fontId="11" fillId="2" borderId="3" xfId="3" applyNumberFormat="1" applyFont="1" applyFill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11" fillId="2" borderId="3" xfId="3" applyFont="1" applyFill="1" applyBorder="1" applyAlignment="1">
      <alignment horizontal="left" vertical="top" wrapText="1"/>
    </xf>
    <xf numFmtId="3" fontId="11" fillId="2" borderId="3" xfId="3" applyNumberFormat="1" applyFont="1" applyFill="1" applyBorder="1" applyAlignment="1">
      <alignment horizontal="left" vertical="top" wrapText="1"/>
    </xf>
    <xf numFmtId="167" fontId="11" fillId="2" borderId="3" xfId="3" applyNumberFormat="1" applyFont="1" applyFill="1" applyBorder="1" applyAlignment="1">
      <alignment vertical="top" wrapText="1"/>
    </xf>
    <xf numFmtId="3" fontId="8" fillId="0" borderId="2" xfId="0" applyNumberFormat="1" applyFont="1" applyBorder="1" applyAlignment="1">
      <alignment horizontal="right" vertical="top" wrapText="1"/>
    </xf>
    <xf numFmtId="0" fontId="0" fillId="0" borderId="0" xfId="0"/>
    <xf numFmtId="167" fontId="11" fillId="2" borderId="3" xfId="1" applyNumberFormat="1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left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9" fontId="4" fillId="0" borderId="5" xfId="2" applyFont="1" applyFill="1" applyBorder="1" applyAlignment="1">
      <alignment horizontal="center" vertical="top" wrapText="1"/>
    </xf>
    <xf numFmtId="17" fontId="4" fillId="0" borderId="5" xfId="0" applyNumberFormat="1" applyFont="1" applyFill="1" applyBorder="1" applyAlignment="1">
      <alignment horizontal="center" vertical="top" wrapText="1"/>
    </xf>
    <xf numFmtId="0" fontId="11" fillId="2" borderId="10" xfId="3" applyFont="1" applyFill="1" applyBorder="1" applyAlignment="1">
      <alignment vertical="top" wrapText="1"/>
    </xf>
    <xf numFmtId="165" fontId="11" fillId="2" borderId="10" xfId="1" applyNumberFormat="1" applyFont="1" applyFill="1" applyBorder="1" applyAlignment="1">
      <alignment vertical="top" wrapText="1"/>
    </xf>
    <xf numFmtId="166" fontId="11" fillId="2" borderId="10" xfId="3" applyNumberFormat="1" applyFont="1" applyFill="1" applyBorder="1" applyAlignment="1">
      <alignment vertical="top" wrapText="1"/>
    </xf>
    <xf numFmtId="3" fontId="4" fillId="0" borderId="5" xfId="0" applyNumberFormat="1" applyFont="1" applyFill="1" applyBorder="1" applyAlignment="1">
      <alignment horizontal="right" vertical="top" wrapText="1"/>
    </xf>
    <xf numFmtId="0" fontId="2" fillId="0" borderId="11" xfId="0" applyFont="1" applyBorder="1" applyAlignment="1">
      <alignment horizontal="left" wrapText="1"/>
    </xf>
    <xf numFmtId="3" fontId="2" fillId="0" borderId="9" xfId="0" applyNumberFormat="1" applyFont="1" applyBorder="1" applyAlignment="1">
      <alignment horizontal="righ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9" fontId="4" fillId="0" borderId="3" xfId="2" applyFont="1" applyFill="1" applyBorder="1" applyAlignment="1">
      <alignment horizontal="center" vertical="top" wrapText="1"/>
    </xf>
    <xf numFmtId="17" fontId="4" fillId="0" borderId="3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right" vertical="top" wrapText="1"/>
    </xf>
  </cellXfs>
  <cellStyles count="4">
    <cellStyle name="Обычный" xfId="0" builtinId="0"/>
    <cellStyle name="Обычный 2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tabSelected="1" zoomScale="75" workbookViewId="0">
      <selection activeCell="N22" sqref="N22"/>
    </sheetView>
  </sheetViews>
  <sheetFormatPr defaultRowHeight="17.25" customHeight="1" x14ac:dyDescent="0.25"/>
  <cols>
    <col min="1" max="1" width="8.140625" customWidth="1"/>
    <col min="2" max="2" width="19.85546875" customWidth="1"/>
    <col min="3" max="3" width="14.140625" customWidth="1"/>
    <col min="4" max="4" width="18.85546875" customWidth="1"/>
    <col min="5" max="5" width="25" customWidth="1"/>
    <col min="6" max="6" width="32.28515625" customWidth="1"/>
    <col min="7" max="7" width="12.7109375" customWidth="1"/>
    <col min="8" max="8" width="15" customWidth="1"/>
    <col min="9" max="9" width="11.7109375" customWidth="1"/>
    <col min="10" max="10" width="16.42578125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3" width="13" customWidth="1"/>
  </cols>
  <sheetData>
    <row r="1" spans="1:23" ht="36.75" customHeight="1" x14ac:dyDescent="0.3">
      <c r="A1" s="34" t="s">
        <v>69</v>
      </c>
      <c r="B1" s="34"/>
      <c r="C1" s="34"/>
      <c r="D1" s="34"/>
      <c r="E1" s="34"/>
      <c r="F1" s="34"/>
    </row>
    <row r="4" spans="1:23" ht="17.25" customHeight="1" x14ac:dyDescent="0.25">
      <c r="A4" s="32" t="s">
        <v>50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23" ht="17.25" customHeight="1" thickBot="1" x14ac:dyDescent="0.3"/>
    <row r="7" spans="1:23" ht="17.25" customHeight="1" thickBot="1" x14ac:dyDescent="0.3">
      <c r="B7" s="1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  <c r="U7" s="1" t="s">
        <v>19</v>
      </c>
      <c r="V7" s="1" t="s">
        <v>20</v>
      </c>
      <c r="W7" s="1" t="s">
        <v>21</v>
      </c>
    </row>
    <row r="8" spans="1:23" ht="17.25" customHeight="1" thickBot="1" x14ac:dyDescent="0.3">
      <c r="B8" s="30">
        <v>1</v>
      </c>
      <c r="C8" s="28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1">
        <v>21</v>
      </c>
      <c r="W8" s="1">
        <v>22</v>
      </c>
    </row>
    <row r="9" spans="1:23" ht="17.25" customHeight="1" x14ac:dyDescent="0.25">
      <c r="B9" s="29" t="s">
        <v>22</v>
      </c>
    </row>
    <row r="10" spans="1:23" s="9" customFormat="1" ht="34.5" customHeight="1" x14ac:dyDescent="0.25">
      <c r="B10" s="12" t="s">
        <v>35</v>
      </c>
      <c r="C10" s="12" t="s">
        <v>28</v>
      </c>
      <c r="D10" s="12" t="s">
        <v>29</v>
      </c>
      <c r="E10" s="12" t="s">
        <v>38</v>
      </c>
      <c r="F10" s="13" t="s">
        <v>39</v>
      </c>
      <c r="G10" s="2" t="s">
        <v>26</v>
      </c>
      <c r="H10" s="12" t="s">
        <v>30</v>
      </c>
      <c r="I10" s="17">
        <v>0.7</v>
      </c>
      <c r="J10" s="14" t="s">
        <v>42</v>
      </c>
      <c r="K10" s="12" t="s">
        <v>31</v>
      </c>
      <c r="L10" s="12" t="s">
        <v>32</v>
      </c>
      <c r="M10" s="13"/>
      <c r="N10" s="12" t="s">
        <v>43</v>
      </c>
      <c r="O10" s="12" t="s">
        <v>33</v>
      </c>
      <c r="P10" s="18" t="s">
        <v>44</v>
      </c>
      <c r="Q10" s="19">
        <v>45000000</v>
      </c>
      <c r="R10" s="20">
        <v>33.65</v>
      </c>
      <c r="S10" s="15">
        <f>Q10*R10</f>
        <v>1514250000</v>
      </c>
      <c r="T10" s="15">
        <f>S10*1.12</f>
        <v>1695960000.0000002</v>
      </c>
      <c r="U10" s="13"/>
      <c r="V10" s="12" t="s">
        <v>24</v>
      </c>
      <c r="W10" s="12" t="s">
        <v>24</v>
      </c>
    </row>
    <row r="11" spans="1:23" s="10" customFormat="1" ht="34.5" customHeight="1" x14ac:dyDescent="0.25">
      <c r="B11" s="12" t="s">
        <v>36</v>
      </c>
      <c r="C11" s="12" t="s">
        <v>28</v>
      </c>
      <c r="D11" s="12" t="s">
        <v>29</v>
      </c>
      <c r="E11" s="12" t="s">
        <v>38</v>
      </c>
      <c r="F11" s="13" t="s">
        <v>40</v>
      </c>
      <c r="G11" s="2" t="s">
        <v>26</v>
      </c>
      <c r="H11" s="12" t="s">
        <v>30</v>
      </c>
      <c r="I11" s="17">
        <v>0.7</v>
      </c>
      <c r="J11" s="14" t="s">
        <v>42</v>
      </c>
      <c r="K11" s="12" t="s">
        <v>31</v>
      </c>
      <c r="L11" s="12" t="s">
        <v>32</v>
      </c>
      <c r="M11" s="13"/>
      <c r="N11" s="12" t="s">
        <v>43</v>
      </c>
      <c r="O11" s="12" t="s">
        <v>33</v>
      </c>
      <c r="P11" s="18" t="s">
        <v>44</v>
      </c>
      <c r="Q11" s="19">
        <v>455000000</v>
      </c>
      <c r="R11" s="20">
        <v>11.39</v>
      </c>
      <c r="S11" s="15">
        <f t="shared" ref="S11:S12" si="0">Q11*R11</f>
        <v>5182450000</v>
      </c>
      <c r="T11" s="15">
        <f t="shared" ref="T11:T12" si="1">S11*1.12</f>
        <v>5804344000.000001</v>
      </c>
      <c r="U11" s="13"/>
      <c r="V11" s="12" t="s">
        <v>24</v>
      </c>
      <c r="W11" s="12" t="s">
        <v>24</v>
      </c>
    </row>
    <row r="12" spans="1:23" s="10" customFormat="1" ht="34.5" customHeight="1" x14ac:dyDescent="0.25">
      <c r="B12" s="35" t="s">
        <v>37</v>
      </c>
      <c r="C12" s="35" t="s">
        <v>28</v>
      </c>
      <c r="D12" s="35" t="s">
        <v>29</v>
      </c>
      <c r="E12" s="35" t="s">
        <v>38</v>
      </c>
      <c r="F12" s="36" t="s">
        <v>41</v>
      </c>
      <c r="G12" s="37" t="s">
        <v>26</v>
      </c>
      <c r="H12" s="35" t="s">
        <v>30</v>
      </c>
      <c r="I12" s="38">
        <v>0.7</v>
      </c>
      <c r="J12" s="39" t="s">
        <v>42</v>
      </c>
      <c r="K12" s="35" t="s">
        <v>31</v>
      </c>
      <c r="L12" s="35" t="s">
        <v>32</v>
      </c>
      <c r="M12" s="36"/>
      <c r="N12" s="35" t="s">
        <v>43</v>
      </c>
      <c r="O12" s="35" t="s">
        <v>33</v>
      </c>
      <c r="P12" s="40" t="s">
        <v>44</v>
      </c>
      <c r="Q12" s="41">
        <v>12000</v>
      </c>
      <c r="R12" s="42">
        <v>33.65</v>
      </c>
      <c r="S12" s="43">
        <f t="shared" si="0"/>
        <v>403800</v>
      </c>
      <c r="T12" s="43">
        <f t="shared" si="1"/>
        <v>452256.00000000006</v>
      </c>
      <c r="U12" s="36"/>
      <c r="V12" s="35" t="s">
        <v>24</v>
      </c>
      <c r="W12" s="35" t="s">
        <v>24</v>
      </c>
    </row>
    <row r="13" spans="1:23" s="26" customFormat="1" ht="34.5" customHeight="1" x14ac:dyDescent="0.25">
      <c r="B13" s="46" t="s">
        <v>52</v>
      </c>
      <c r="C13" s="46" t="s">
        <v>53</v>
      </c>
      <c r="D13" s="46" t="s">
        <v>54</v>
      </c>
      <c r="E13" s="46" t="s">
        <v>55</v>
      </c>
      <c r="F13" s="47" t="s">
        <v>56</v>
      </c>
      <c r="G13" s="48" t="s">
        <v>26</v>
      </c>
      <c r="H13" s="46" t="s">
        <v>57</v>
      </c>
      <c r="I13" s="49">
        <v>0.5</v>
      </c>
      <c r="J13" s="50" t="s">
        <v>58</v>
      </c>
      <c r="K13" s="46" t="s">
        <v>31</v>
      </c>
      <c r="L13" s="46" t="s">
        <v>32</v>
      </c>
      <c r="M13" s="47" t="s">
        <v>59</v>
      </c>
      <c r="N13" s="46" t="s">
        <v>60</v>
      </c>
      <c r="O13" s="46" t="s">
        <v>61</v>
      </c>
      <c r="P13" s="18" t="s">
        <v>62</v>
      </c>
      <c r="Q13" s="19">
        <v>84000</v>
      </c>
      <c r="R13" s="20">
        <v>88823.19</v>
      </c>
      <c r="S13" s="51">
        <v>7461147960</v>
      </c>
      <c r="T13" s="51">
        <v>8356485715.2000008</v>
      </c>
      <c r="U13" s="47"/>
      <c r="V13" s="46" t="s">
        <v>24</v>
      </c>
      <c r="W13" s="46" t="s">
        <v>24</v>
      </c>
    </row>
    <row r="14" spans="1:23" s="26" customFormat="1" ht="34.5" customHeight="1" x14ac:dyDescent="0.25">
      <c r="B14" s="46" t="s">
        <v>63</v>
      </c>
      <c r="C14" s="46" t="s">
        <v>64</v>
      </c>
      <c r="D14" s="46" t="s">
        <v>65</v>
      </c>
      <c r="E14" s="46" t="s">
        <v>66</v>
      </c>
      <c r="F14" s="47" t="s">
        <v>67</v>
      </c>
      <c r="G14" s="48" t="s">
        <v>26</v>
      </c>
      <c r="H14" s="46" t="s">
        <v>57</v>
      </c>
      <c r="I14" s="49">
        <v>0.5</v>
      </c>
      <c r="J14" s="50" t="s">
        <v>58</v>
      </c>
      <c r="K14" s="46" t="s">
        <v>31</v>
      </c>
      <c r="L14" s="46" t="s">
        <v>32</v>
      </c>
      <c r="M14" s="47" t="s">
        <v>68</v>
      </c>
      <c r="N14" s="46" t="s">
        <v>60</v>
      </c>
      <c r="O14" s="46" t="s">
        <v>61</v>
      </c>
      <c r="P14" s="18" t="s">
        <v>62</v>
      </c>
      <c r="Q14" s="19">
        <v>28000</v>
      </c>
      <c r="R14" s="20">
        <v>71429</v>
      </c>
      <c r="S14" s="51">
        <v>2000012000</v>
      </c>
      <c r="T14" s="51">
        <v>2240013440</v>
      </c>
      <c r="U14" s="47"/>
      <c r="V14" s="46" t="s">
        <v>24</v>
      </c>
      <c r="W14" s="46" t="s">
        <v>24</v>
      </c>
    </row>
    <row r="15" spans="1:23" s="9" customFormat="1" ht="17.25" customHeight="1" x14ac:dyDescent="0.25">
      <c r="B15" s="44" t="s">
        <v>34</v>
      </c>
      <c r="S15" s="45">
        <f>SUM(S10:S14)</f>
        <v>16158263760</v>
      </c>
      <c r="T15" s="45">
        <f>SUM(T10:T14)</f>
        <v>18097255411.200001</v>
      </c>
    </row>
    <row r="16" spans="1:23" s="3" customFormat="1" ht="17.25" customHeight="1" x14ac:dyDescent="0.25">
      <c r="B16" s="16" t="s">
        <v>45</v>
      </c>
      <c r="S16" s="4"/>
      <c r="T16" s="4"/>
    </row>
    <row r="17" spans="2:23" ht="58.5" customHeight="1" x14ac:dyDescent="0.25">
      <c r="B17" s="21" t="s">
        <v>46</v>
      </c>
      <c r="C17" s="22" t="s">
        <v>47</v>
      </c>
      <c r="D17" s="22" t="s">
        <v>48</v>
      </c>
      <c r="E17" s="23" t="s">
        <v>48</v>
      </c>
      <c r="F17" s="27" t="s">
        <v>49</v>
      </c>
      <c r="G17" s="2" t="s">
        <v>26</v>
      </c>
      <c r="H17" s="5" t="s">
        <v>27</v>
      </c>
      <c r="I17" s="17">
        <v>0.7</v>
      </c>
      <c r="J17" s="14" t="s">
        <v>42</v>
      </c>
      <c r="K17" s="12" t="s">
        <v>31</v>
      </c>
      <c r="L17" s="12" t="s">
        <v>32</v>
      </c>
      <c r="M17" s="13"/>
      <c r="N17" s="12" t="s">
        <v>43</v>
      </c>
      <c r="O17" s="12" t="s">
        <v>33</v>
      </c>
      <c r="P17" s="5" t="s">
        <v>23</v>
      </c>
      <c r="Q17" s="7">
        <v>1</v>
      </c>
      <c r="R17" s="24">
        <v>115560000</v>
      </c>
      <c r="S17" s="24">
        <v>115560000</v>
      </c>
      <c r="T17" s="15">
        <f t="shared" ref="T17" si="2">S17*1.12</f>
        <v>129427200.00000001</v>
      </c>
      <c r="U17" s="6" t="s">
        <v>23</v>
      </c>
      <c r="V17" s="5" t="s">
        <v>24</v>
      </c>
      <c r="W17" s="5" t="s">
        <v>24</v>
      </c>
    </row>
    <row r="18" spans="2:23" ht="17.25" customHeight="1" x14ac:dyDescent="0.25">
      <c r="B18" s="16" t="s">
        <v>51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8">
        <f>S17</f>
        <v>115560000</v>
      </c>
      <c r="T18" s="8">
        <f>T17</f>
        <v>129427200.00000001</v>
      </c>
      <c r="U18" s="3"/>
      <c r="V18" s="3"/>
      <c r="W18" s="3"/>
    </row>
    <row r="19" spans="2:23" ht="17.25" customHeight="1" x14ac:dyDescent="0.25">
      <c r="B19" s="31" t="s">
        <v>25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25">
        <f>S15+S18</f>
        <v>16273823760</v>
      </c>
      <c r="T19" s="25">
        <f>T15+T18</f>
        <v>18226682611.200001</v>
      </c>
      <c r="U19" s="3"/>
      <c r="V19" s="3"/>
      <c r="W19" s="3"/>
    </row>
  </sheetData>
  <mergeCells count="2">
    <mergeCell ref="A4:Q4"/>
    <mergeCell ref="A1:F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Vernova_S</cp:lastModifiedBy>
  <dcterms:created xsi:type="dcterms:W3CDTF">2022-01-31T12:02:35Z</dcterms:created>
  <dcterms:modified xsi:type="dcterms:W3CDTF">2023-05-31T06:36:41Z</dcterms:modified>
</cp:coreProperties>
</file>